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45"/>
  </bookViews>
  <sheets>
    <sheet name="Hárok1" sheetId="1" r:id="rId1"/>
  </sheets>
  <calcPr calcId="152511"/>
</workbook>
</file>

<file path=xl/calcChain.xml><?xml version="1.0" encoding="utf-8"?>
<calcChain xmlns="http://schemas.openxmlformats.org/spreadsheetml/2006/main">
  <c r="E194" i="1" l="1"/>
  <c r="E193" i="1"/>
  <c r="E192" i="1"/>
  <c r="E191" i="1"/>
  <c r="E190" i="1"/>
  <c r="E189" i="1"/>
  <c r="E188" i="1"/>
  <c r="E44" i="1"/>
  <c r="E92" i="1"/>
  <c r="E113" i="1"/>
  <c r="E69" i="1"/>
  <c r="E68" i="1"/>
  <c r="E67" i="1"/>
</calcChain>
</file>

<file path=xl/sharedStrings.xml><?xml version="1.0" encoding="utf-8"?>
<sst xmlns="http://schemas.openxmlformats.org/spreadsheetml/2006/main" count="296" uniqueCount="159">
  <si>
    <t xml:space="preserve">BUFET </t>
  </si>
  <si>
    <t>A</t>
  </si>
  <si>
    <t xml:space="preserve">miestnosť </t>
  </si>
  <si>
    <t xml:space="preserve">0,04 -  BUFET </t>
  </si>
  <si>
    <t>(3,35x2,6)+(1,7x2,6)+(2,0x2,6)+(1,7x2,6)+</t>
  </si>
  <si>
    <t>(9,14x2,6)-4,83-3,4 =  18,36</t>
  </si>
  <si>
    <t>(1,15x2,6)=  25,74 - 3,24 =  22,50</t>
  </si>
  <si>
    <t>9,14x2,6 = 23,76  - 3,24  = 20,25</t>
  </si>
  <si>
    <t>8,70x2,6 = 22,62 - 4,2  =  18,42</t>
  </si>
  <si>
    <t>m2</t>
  </si>
  <si>
    <t>0,05 -  PREDSIEŇ DO SOC. PRIESTOROV</t>
  </si>
  <si>
    <t>0,06 - WC MUŽI</t>
  </si>
  <si>
    <t>(1,40+1,40+0,85+0,85)x1,1-(0,2x0,6x1)</t>
  </si>
  <si>
    <t>(1,77+1,77+1,35+1,35)x1,1-(0,2x0,6x2)</t>
  </si>
  <si>
    <t xml:space="preserve">0,07 - WC  ŽENY </t>
  </si>
  <si>
    <t>(0,97+0,97+1,3+1,3)X1,1-(0,6X0,2X3)</t>
  </si>
  <si>
    <t>(1,45 x6+2,74x2)x1,1-(0,2x0,6x5)</t>
  </si>
  <si>
    <t xml:space="preserve">0,08  KUCHYŇA </t>
  </si>
  <si>
    <t>BUDE OBKLAD AŽ PO STROP</t>
  </si>
  <si>
    <t>(-0,6x0,4x2)</t>
  </si>
  <si>
    <t>( 4,00+4,00+2,90+2,90)x1,1-(0,8x0,4x2)</t>
  </si>
  <si>
    <t>(1,82+1,82+2,90+2,90)x2,80</t>
  </si>
  <si>
    <t>odpočet  dvere  0,80x2,0 x1 ks</t>
  </si>
  <si>
    <t xml:space="preserve">0,11  WC PRE ZAMESTNANCOV </t>
  </si>
  <si>
    <t>(2,05+2,05+0,85+0,85)x 1,1 -0,8x0,2x1</t>
  </si>
  <si>
    <t>B</t>
  </si>
  <si>
    <t xml:space="preserve">0,09  SKLAD PRI KUCHYNI </t>
  </si>
  <si>
    <t xml:space="preserve">DLAŽBY tehlove  2,5 cm </t>
  </si>
  <si>
    <t xml:space="preserve">Stierka na sadrokarton </t>
  </si>
  <si>
    <t xml:space="preserve">0,05 - Kazetový znížený strop </t>
  </si>
  <si>
    <t xml:space="preserve">0,06 - Kazetový znížený strop </t>
  </si>
  <si>
    <t xml:space="preserve">0,07 - Kazetový znížený strop </t>
  </si>
  <si>
    <t xml:space="preserve">0,08  Hladká omietka </t>
  </si>
  <si>
    <t xml:space="preserve">0,09  Hladká omietka </t>
  </si>
  <si>
    <t xml:space="preserve">0,10 Hladká omietka </t>
  </si>
  <si>
    <t xml:space="preserve">0,11  Hladká omietka  </t>
  </si>
  <si>
    <t xml:space="preserve">Spolu stierka </t>
  </si>
  <si>
    <t>Spolu kazetový znížený strop</t>
  </si>
  <si>
    <t>C</t>
  </si>
  <si>
    <t>OBKLADY  V MIESTNOSTIACH</t>
  </si>
  <si>
    <t>Nie sú navrhnuté obklady</t>
  </si>
  <si>
    <t>0,04   -   BUFET</t>
  </si>
  <si>
    <t xml:space="preserve">0,05  -   PREDSIEŇ DO SOC. PRIESTOROV </t>
  </si>
  <si>
    <t xml:space="preserve">Jestvujúce obklady ostávajú </t>
  </si>
  <si>
    <t xml:space="preserve">0,06  -  WC MUŽI </t>
  </si>
  <si>
    <t xml:space="preserve">0,07  -  WC ŽENY </t>
  </si>
  <si>
    <t xml:space="preserve">OBKLADY steny  do v. 280 cm </t>
  </si>
  <si>
    <t>(2,65x2+3,86x2)x2,80 -(1,35x2,0 + 0,6x2,0)</t>
  </si>
  <si>
    <t xml:space="preserve">0,09  SKLAD </t>
  </si>
  <si>
    <t>(4,00x2+2,9x2)x1,8  - (0,80x1,8+0,6x1,8x2)</t>
  </si>
  <si>
    <t>D</t>
  </si>
  <si>
    <t>STROPY</t>
  </si>
  <si>
    <t>DLAŽBY PODLAHY</t>
  </si>
  <si>
    <t xml:space="preserve">0,11  WC PRE ZAMESTANACOV </t>
  </si>
  <si>
    <t xml:space="preserve">Obklady steny do v 1,8 m </t>
  </si>
  <si>
    <t>(2,05x2+0,85x2)x1,8  - 0,6x1,8</t>
  </si>
  <si>
    <t>0,10 odkladacia MIESTNOSŤ</t>
  </si>
  <si>
    <t>0,10  ODKLADACIA MIESTNOSŤ</t>
  </si>
  <si>
    <t>0,10     ODKLADACIA MIESTNOSŤ</t>
  </si>
  <si>
    <t xml:space="preserve">ZDRAVOTECHNIKA , ÚSTREDNÉ KÚRENIE </t>
  </si>
  <si>
    <t xml:space="preserve">ELEKTROINŠTALÁCIA a VZDUCHOTECHNIKA </t>
  </si>
  <si>
    <t xml:space="preserve">SPOLU DLAŽBY </t>
  </si>
  <si>
    <t>HLADKÁ OMIETKA SPOLU</t>
  </si>
  <si>
    <t xml:space="preserve">Spolu Hladká omietka  stropu </t>
  </si>
  <si>
    <t>HLADKÉ OMIETKY STIEN</t>
  </si>
  <si>
    <t xml:space="preserve">ZDRAVOTECHNIKA </t>
  </si>
  <si>
    <t>miestnosť</t>
  </si>
  <si>
    <t xml:space="preserve">Batéria stenová 150 </t>
  </si>
  <si>
    <t>ks</t>
  </si>
  <si>
    <t>Rozvod potrubí naojenie na jestv. Potr.</t>
  </si>
  <si>
    <t xml:space="preserve">ks </t>
  </si>
  <si>
    <t xml:space="preserve">Nie je zdravotechnika </t>
  </si>
  <si>
    <t xml:space="preserve">PISOÁR </t>
  </si>
  <si>
    <t>WC</t>
  </si>
  <si>
    <t>VÝLEVKA</t>
  </si>
  <si>
    <t>KS</t>
  </si>
  <si>
    <t xml:space="preserve">BATERIA STENOVA 150 mm </t>
  </si>
  <si>
    <t xml:space="preserve">Výlevka </t>
  </si>
  <si>
    <t xml:space="preserve">Rohove ventily </t>
  </si>
  <si>
    <t xml:space="preserve">sub </t>
  </si>
  <si>
    <t>KOTOL ELEKTRICKÝ PROTHERM 24kW</t>
  </si>
  <si>
    <t>1,018,0 Euro</t>
  </si>
  <si>
    <t>bm</t>
  </si>
  <si>
    <t>Káblové rozvody  CYKY 3Cx2,5</t>
  </si>
  <si>
    <t>Káblové rozvody  CYKY 2Cx1,5</t>
  </si>
  <si>
    <t>Káblový rozvod CYKY-J 5x4</t>
  </si>
  <si>
    <t xml:space="preserve">Vypínače 1 p. </t>
  </si>
  <si>
    <t>Vypínač  altern. 5</t>
  </si>
  <si>
    <t xml:space="preserve">Zástrčky dvoj </t>
  </si>
  <si>
    <t>Ističe 10A</t>
  </si>
  <si>
    <t>Ističe 16A</t>
  </si>
  <si>
    <t>Ističe 25A</t>
  </si>
  <si>
    <t>ELEKTROINŠTALÁCIA</t>
  </si>
  <si>
    <t>Vypínač 1</t>
  </si>
  <si>
    <t xml:space="preserve">Svetlo led </t>
  </si>
  <si>
    <t>Vypínač 2</t>
  </si>
  <si>
    <t>Vypínač1</t>
  </si>
  <si>
    <t>Svetlo LED</t>
  </si>
  <si>
    <t>Vypínač alternativ 5</t>
  </si>
  <si>
    <t>Zástrčka</t>
  </si>
  <si>
    <t>Zástrčky dvojp.</t>
  </si>
  <si>
    <t xml:space="preserve">Vypínač 1  </t>
  </si>
  <si>
    <t xml:space="preserve">Svetlo LED </t>
  </si>
  <si>
    <t>Káblovy rozvod CYKY J 2x1,5</t>
  </si>
  <si>
    <t>Káblový rozvod CYKY J  2X1,5</t>
  </si>
  <si>
    <t xml:space="preserve">Káblový rozvod CYKY  J 2x1,5 </t>
  </si>
  <si>
    <t xml:space="preserve">Káblový rozvod CYKY  J 3x2,5 </t>
  </si>
  <si>
    <t>Káblový rozvod CYKY-J   3x2,5</t>
  </si>
  <si>
    <t>Káblový rozvod  CYKY  5x4</t>
  </si>
  <si>
    <t>Vypínač 5</t>
  </si>
  <si>
    <t>Zástrčky dvoj</t>
  </si>
  <si>
    <t xml:space="preserve">Podružny materiál </t>
  </si>
  <si>
    <t>sub</t>
  </si>
  <si>
    <t xml:space="preserve">ÚSTREDNÉ KÚRENIE </t>
  </si>
  <si>
    <t>E</t>
  </si>
  <si>
    <t>F</t>
  </si>
  <si>
    <t>G</t>
  </si>
  <si>
    <t>0,04  ROZVODY POTRUBÍ</t>
  </si>
  <si>
    <t xml:space="preserve">bm </t>
  </si>
  <si>
    <t>(7,50+4,30+4,30)</t>
  </si>
  <si>
    <t>H</t>
  </si>
  <si>
    <t>VZDUCHOTECHNIKA</t>
  </si>
  <si>
    <t>0,06  WC muži rozvody D100</t>
  </si>
  <si>
    <t>0,07 WC ženy rozvod D 100</t>
  </si>
  <si>
    <t xml:space="preserve">Odvetranie nad kuchynskou linkou </t>
  </si>
  <si>
    <t xml:space="preserve">cez obvodovu stenu pôvodna trasa </t>
  </si>
  <si>
    <t>potrubie 200x200  ventilator D200</t>
  </si>
  <si>
    <t xml:space="preserve">celok </t>
  </si>
  <si>
    <t>Maľby   150,0 m2</t>
  </si>
  <si>
    <t>Nátery   30 m2</t>
  </si>
  <si>
    <t>OBKLADY STIEN SPOLU</t>
  </si>
  <si>
    <t>Rúry 3/4 ALPEX</t>
  </si>
  <si>
    <t>Rozvody   1/2"</t>
  </si>
  <si>
    <t xml:space="preserve">HORNA STANICA LANOVEJ DRÁHY Železná studnička - Kamzík Bratislava  </t>
  </si>
  <si>
    <t>EKO - PODNIK VPS, Halašova 20, Bratislava</t>
  </si>
  <si>
    <t>Malé umývadlo rohové</t>
  </si>
  <si>
    <t xml:space="preserve">WC KOMBI so sedátkom  </t>
  </si>
  <si>
    <t xml:space="preserve">Ventilátory </t>
  </si>
  <si>
    <t>0,05 NOVÉ ROZVODY D 100</t>
  </si>
  <si>
    <t>Radiátory  VK11KORAD  x 600x1000</t>
  </si>
  <si>
    <t>Ventily uzatváracie dolné radiat.rohové</t>
  </si>
  <si>
    <t xml:space="preserve">Ventily vypuštacie </t>
  </si>
  <si>
    <t xml:space="preserve">Ventily termostaticke </t>
  </si>
  <si>
    <t xml:space="preserve">Svetlo nástenné LED </t>
  </si>
  <si>
    <t xml:space="preserve">Batéria stojanková malá </t>
  </si>
  <si>
    <t xml:space="preserve">Podružný materiál </t>
  </si>
  <si>
    <t xml:space="preserve">Kuchynský drez 600x1800 mm </t>
  </si>
  <si>
    <t>UMÝVADLO  500</t>
  </si>
  <si>
    <t xml:space="preserve">WC KOMBI so sedatkom  </t>
  </si>
  <si>
    <t xml:space="preserve">rohové ventily </t>
  </si>
  <si>
    <t xml:space="preserve">Batéria pisoarová </t>
  </si>
  <si>
    <t xml:space="preserve">Batéria umývadlová stojankova </t>
  </si>
  <si>
    <t>Popis montážnych prác</t>
  </si>
  <si>
    <t>NIE SÚ NAVRHNUTÉ OBKLADY</t>
  </si>
  <si>
    <t>18,00 €/m2</t>
  </si>
  <si>
    <t>15,50 €/m2</t>
  </si>
  <si>
    <t>Hladké vnútorné omietky stien:</t>
  </si>
  <si>
    <t xml:space="preserve">Technická správa + práce zo strany EKO PODNIKU </t>
  </si>
  <si>
    <t xml:space="preserve">ROZPIS PRÁC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</si>
</sst>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2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5" fillId="0" borderId="0" xfId="0" applyFont="1"/>
    <xf numFmtId="0" fontId="5" fillId="0" borderId="1" xfId="0" applyFont="1" applyBorder="1"/>
    <xf numFmtId="0" fontId="0" fillId="0" borderId="0" xfId="0" applyBorder="1"/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right"/>
    </xf>
    <xf numFmtId="0" fontId="4" fillId="0" borderId="1" xfId="0" applyFont="1" applyBorder="1"/>
    <xf numFmtId="0" fontId="0" fillId="0" borderId="2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0" fillId="0" borderId="1" xfId="0" applyNumberFormat="1" applyBorder="1" applyAlignment="1">
      <alignment horizontal="right"/>
    </xf>
    <xf numFmtId="2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right"/>
    </xf>
    <xf numFmtId="0" fontId="6" fillId="0" borderId="0" xfId="0" applyFont="1"/>
  </cellXfs>
  <cellStyles count="1">
    <cellStyle name="Normáln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28"/>
  <sheetViews>
    <sheetView tabSelected="1" zoomScale="110" zoomScaleNormal="110" workbookViewId="0">
      <selection activeCell="B10" sqref="B10"/>
    </sheetView>
  </sheetViews>
  <sheetFormatPr defaultRowHeight="15" x14ac:dyDescent="0.25"/>
  <cols>
    <col min="1" max="1" width="6.7109375" style="1" customWidth="1"/>
    <col min="2" max="2" width="10.42578125" style="1" customWidth="1"/>
    <col min="3" max="3" width="36.7109375" customWidth="1"/>
    <col min="4" max="4" width="6.85546875" customWidth="1"/>
    <col min="5" max="5" width="9.42578125" bestFit="1" customWidth="1"/>
    <col min="6" max="6" width="13.28515625" style="4" customWidth="1"/>
  </cols>
  <sheetData>
    <row r="2" spans="1:6" x14ac:dyDescent="0.25">
      <c r="A2" s="12" t="s">
        <v>134</v>
      </c>
    </row>
    <row r="3" spans="1:6" x14ac:dyDescent="0.25">
      <c r="A3" s="12" t="s">
        <v>133</v>
      </c>
    </row>
    <row r="4" spans="1:6" x14ac:dyDescent="0.25">
      <c r="A4" s="12" t="s">
        <v>0</v>
      </c>
    </row>
    <row r="5" spans="1:6" x14ac:dyDescent="0.25">
      <c r="A5" s="12"/>
    </row>
    <row r="6" spans="1:6" ht="15.75" x14ac:dyDescent="0.25">
      <c r="A6" s="25" t="s">
        <v>158</v>
      </c>
    </row>
    <row r="7" spans="1:6" x14ac:dyDescent="0.25">
      <c r="A7" s="13" t="s">
        <v>157</v>
      </c>
      <c r="B7" s="6"/>
      <c r="C7" s="7"/>
      <c r="D7" s="7"/>
      <c r="E7" s="7"/>
      <c r="F7" s="8"/>
    </row>
    <row r="11" spans="1:6" x14ac:dyDescent="0.25">
      <c r="A11" s="9" t="s">
        <v>1</v>
      </c>
      <c r="B11" s="6"/>
      <c r="C11" s="10" t="s">
        <v>64</v>
      </c>
      <c r="D11" s="7"/>
      <c r="E11" s="7"/>
      <c r="F11" s="8"/>
    </row>
    <row r="12" spans="1:6" x14ac:dyDescent="0.25">
      <c r="C12" t="s">
        <v>3</v>
      </c>
    </row>
    <row r="13" spans="1:6" x14ac:dyDescent="0.25">
      <c r="C13" t="s">
        <v>156</v>
      </c>
      <c r="D13" t="s">
        <v>9</v>
      </c>
      <c r="E13">
        <v>76.97</v>
      </c>
    </row>
    <row r="14" spans="1:6" x14ac:dyDescent="0.25">
      <c r="C14" t="s">
        <v>5</v>
      </c>
    </row>
    <row r="15" spans="1:6" x14ac:dyDescent="0.25">
      <c r="C15" t="s">
        <v>4</v>
      </c>
    </row>
    <row r="16" spans="1:6" x14ac:dyDescent="0.25">
      <c r="C16" t="s">
        <v>6</v>
      </c>
    </row>
    <row r="17" spans="2:6" x14ac:dyDescent="0.25">
      <c r="C17" t="s">
        <v>7</v>
      </c>
    </row>
    <row r="18" spans="2:6" x14ac:dyDescent="0.25">
      <c r="B18" s="6"/>
      <c r="C18" s="7" t="s">
        <v>8</v>
      </c>
      <c r="D18" s="7"/>
      <c r="E18" s="7"/>
      <c r="F18" s="8"/>
    </row>
    <row r="20" spans="2:6" x14ac:dyDescent="0.25">
      <c r="C20" t="s">
        <v>10</v>
      </c>
      <c r="D20" t="s">
        <v>9</v>
      </c>
      <c r="E20">
        <v>4.6399999999999997</v>
      </c>
    </row>
    <row r="21" spans="2:6" x14ac:dyDescent="0.25">
      <c r="B21" s="6"/>
      <c r="C21" s="7" t="s">
        <v>15</v>
      </c>
      <c r="D21" s="7"/>
      <c r="E21" s="7"/>
      <c r="F21" s="8"/>
    </row>
    <row r="23" spans="2:6" x14ac:dyDescent="0.25">
      <c r="C23" t="s">
        <v>11</v>
      </c>
    </row>
    <row r="24" spans="2:6" x14ac:dyDescent="0.25">
      <c r="C24" t="s">
        <v>12</v>
      </c>
      <c r="D24" t="s">
        <v>9</v>
      </c>
      <c r="E24">
        <v>4.83</v>
      </c>
    </row>
    <row r="25" spans="2:6" x14ac:dyDescent="0.25">
      <c r="B25" s="6"/>
      <c r="C25" s="7" t="s">
        <v>13</v>
      </c>
      <c r="D25" s="7" t="s">
        <v>9</v>
      </c>
      <c r="E25" s="7">
        <v>6.6239999999999997</v>
      </c>
      <c r="F25" s="8"/>
    </row>
    <row r="27" spans="2:6" x14ac:dyDescent="0.25">
      <c r="C27" t="s">
        <v>14</v>
      </c>
    </row>
    <row r="28" spans="2:6" x14ac:dyDescent="0.25">
      <c r="B28" s="6"/>
      <c r="C28" s="7" t="s">
        <v>16</v>
      </c>
      <c r="D28" s="7" t="s">
        <v>9</v>
      </c>
      <c r="E28" s="7">
        <v>15</v>
      </c>
      <c r="F28" s="8"/>
    </row>
    <row r="30" spans="2:6" x14ac:dyDescent="0.25">
      <c r="C30" t="s">
        <v>17</v>
      </c>
    </row>
    <row r="31" spans="2:6" x14ac:dyDescent="0.25">
      <c r="B31" s="6"/>
      <c r="C31" s="7" t="s">
        <v>18</v>
      </c>
      <c r="D31" s="7"/>
      <c r="E31" s="7"/>
      <c r="F31" s="8"/>
    </row>
    <row r="33" spans="1:6" x14ac:dyDescent="0.25">
      <c r="C33" t="s">
        <v>26</v>
      </c>
    </row>
    <row r="34" spans="1:6" x14ac:dyDescent="0.25">
      <c r="C34" t="s">
        <v>20</v>
      </c>
      <c r="D34" t="s">
        <v>9</v>
      </c>
      <c r="E34">
        <v>14.29</v>
      </c>
    </row>
    <row r="35" spans="1:6" x14ac:dyDescent="0.25">
      <c r="B35" s="6"/>
      <c r="C35" s="7" t="s">
        <v>19</v>
      </c>
      <c r="D35" s="7"/>
      <c r="E35" s="7"/>
      <c r="F35" s="8"/>
    </row>
    <row r="37" spans="1:6" x14ac:dyDescent="0.25">
      <c r="C37" t="s">
        <v>58</v>
      </c>
    </row>
    <row r="38" spans="1:6" x14ac:dyDescent="0.25">
      <c r="C38" t="s">
        <v>21</v>
      </c>
      <c r="D38" t="s">
        <v>9</v>
      </c>
      <c r="E38">
        <v>24.83</v>
      </c>
    </row>
    <row r="39" spans="1:6" x14ac:dyDescent="0.25">
      <c r="B39" s="6"/>
      <c r="C39" s="7" t="s">
        <v>22</v>
      </c>
      <c r="D39" s="7"/>
      <c r="E39" s="7"/>
      <c r="F39" s="8"/>
    </row>
    <row r="41" spans="1:6" x14ac:dyDescent="0.25">
      <c r="C41" t="s">
        <v>23</v>
      </c>
    </row>
    <row r="42" spans="1:6" x14ac:dyDescent="0.25">
      <c r="B42" s="6"/>
      <c r="C42" s="7" t="s">
        <v>24</v>
      </c>
      <c r="D42" s="7" t="s">
        <v>9</v>
      </c>
      <c r="E42" s="7">
        <v>4.5999999999999996</v>
      </c>
      <c r="F42" s="8"/>
    </row>
    <row r="44" spans="1:6" x14ac:dyDescent="0.25">
      <c r="B44" s="6"/>
      <c r="C44" s="7" t="s">
        <v>62</v>
      </c>
      <c r="D44" s="7" t="s">
        <v>9</v>
      </c>
      <c r="E44" s="11">
        <f>SUM(E13+E20+E24+E25+E28+E34+E38+E42)</f>
        <v>151.78399999999996</v>
      </c>
      <c r="F44" s="8" t="s">
        <v>155</v>
      </c>
    </row>
    <row r="48" spans="1:6" x14ac:dyDescent="0.25">
      <c r="A48" s="9" t="s">
        <v>25</v>
      </c>
      <c r="B48" s="6"/>
      <c r="C48" s="10" t="s">
        <v>51</v>
      </c>
      <c r="D48" s="7"/>
      <c r="E48" s="7"/>
      <c r="F48" s="8"/>
    </row>
    <row r="49" spans="2:6" x14ac:dyDescent="0.25">
      <c r="B49" s="1" t="s">
        <v>2</v>
      </c>
      <c r="C49" t="s">
        <v>3</v>
      </c>
    </row>
    <row r="50" spans="2:6" x14ac:dyDescent="0.25">
      <c r="B50" s="6"/>
      <c r="C50" s="7" t="s">
        <v>28</v>
      </c>
      <c r="D50" s="7" t="s">
        <v>9</v>
      </c>
      <c r="E50" s="7">
        <v>76.55</v>
      </c>
      <c r="F50" s="8"/>
    </row>
    <row r="52" spans="2:6" x14ac:dyDescent="0.25">
      <c r="B52" s="6"/>
      <c r="C52" s="7" t="s">
        <v>29</v>
      </c>
      <c r="D52" s="7" t="s">
        <v>9</v>
      </c>
      <c r="E52" s="7">
        <v>1.55</v>
      </c>
      <c r="F52" s="8"/>
    </row>
    <row r="54" spans="2:6" x14ac:dyDescent="0.25">
      <c r="B54" s="6"/>
      <c r="C54" s="7" t="s">
        <v>30</v>
      </c>
      <c r="D54" s="7" t="s">
        <v>9</v>
      </c>
      <c r="E54" s="7">
        <v>3.56</v>
      </c>
      <c r="F54" s="8"/>
    </row>
    <row r="56" spans="2:6" x14ac:dyDescent="0.25">
      <c r="B56" s="6"/>
      <c r="C56" s="7" t="s">
        <v>31</v>
      </c>
      <c r="D56" s="7" t="s">
        <v>9</v>
      </c>
      <c r="E56" s="7">
        <v>3.95</v>
      </c>
      <c r="F56" s="8"/>
    </row>
    <row r="58" spans="2:6" x14ac:dyDescent="0.25">
      <c r="B58" s="6"/>
      <c r="C58" s="7" t="s">
        <v>32</v>
      </c>
      <c r="D58" s="7" t="s">
        <v>9</v>
      </c>
      <c r="E58" s="7">
        <v>9.65</v>
      </c>
      <c r="F58" s="8"/>
    </row>
    <row r="60" spans="2:6" x14ac:dyDescent="0.25">
      <c r="B60" s="6"/>
      <c r="C60" s="7" t="s">
        <v>33</v>
      </c>
      <c r="D60" s="7" t="s">
        <v>9</v>
      </c>
      <c r="E60" s="7">
        <v>11.65</v>
      </c>
      <c r="F60" s="8"/>
    </row>
    <row r="62" spans="2:6" x14ac:dyDescent="0.25">
      <c r="B62" s="6"/>
      <c r="C62" s="7" t="s">
        <v>34</v>
      </c>
      <c r="D62" s="7" t="s">
        <v>9</v>
      </c>
      <c r="E62" s="7">
        <v>5.35</v>
      </c>
      <c r="F62" s="8"/>
    </row>
    <row r="64" spans="2:6" x14ac:dyDescent="0.25">
      <c r="B64" s="6"/>
      <c r="C64" s="7" t="s">
        <v>35</v>
      </c>
      <c r="D64" s="7" t="s">
        <v>9</v>
      </c>
      <c r="E64" s="7">
        <v>1.56</v>
      </c>
      <c r="F64" s="8"/>
    </row>
    <row r="67" spans="1:6" x14ac:dyDescent="0.25">
      <c r="C67" t="s">
        <v>36</v>
      </c>
      <c r="D67" t="s">
        <v>9</v>
      </c>
      <c r="E67" s="2">
        <f>SUM(E50)</f>
        <v>76.55</v>
      </c>
    </row>
    <row r="68" spans="1:6" x14ac:dyDescent="0.25">
      <c r="C68" t="s">
        <v>37</v>
      </c>
      <c r="D68" t="s">
        <v>9</v>
      </c>
      <c r="E68" s="2">
        <f>SUM(E52+E54+E56)</f>
        <v>9.06</v>
      </c>
    </row>
    <row r="69" spans="1:6" x14ac:dyDescent="0.25">
      <c r="B69" s="6"/>
      <c r="C69" s="7" t="s">
        <v>63</v>
      </c>
      <c r="D69" s="7" t="s">
        <v>9</v>
      </c>
      <c r="E69" s="11">
        <f>SUM(E58+E60+E62+E64)</f>
        <v>28.209999999999997</v>
      </c>
      <c r="F69" s="8" t="s">
        <v>154</v>
      </c>
    </row>
    <row r="72" spans="1:6" x14ac:dyDescent="0.25">
      <c r="A72" s="9" t="s">
        <v>38</v>
      </c>
      <c r="B72" s="9"/>
      <c r="C72" s="10" t="s">
        <v>39</v>
      </c>
      <c r="D72" s="7"/>
      <c r="E72" s="7"/>
      <c r="F72" s="8"/>
    </row>
    <row r="73" spans="1:6" x14ac:dyDescent="0.25">
      <c r="C73" t="s">
        <v>41</v>
      </c>
      <c r="D73" t="s">
        <v>9</v>
      </c>
      <c r="E73">
        <v>0</v>
      </c>
    </row>
    <row r="74" spans="1:6" x14ac:dyDescent="0.25">
      <c r="B74" s="6"/>
      <c r="C74" s="7" t="s">
        <v>40</v>
      </c>
      <c r="D74" s="7"/>
      <c r="E74" s="7"/>
      <c r="F74" s="8"/>
    </row>
    <row r="75" spans="1:6" x14ac:dyDescent="0.25">
      <c r="C75" t="s">
        <v>42</v>
      </c>
    </row>
    <row r="76" spans="1:6" x14ac:dyDescent="0.25">
      <c r="B76" s="6"/>
      <c r="C76" s="7" t="s">
        <v>43</v>
      </c>
      <c r="D76" s="7" t="s">
        <v>9</v>
      </c>
      <c r="E76" s="7">
        <v>0</v>
      </c>
      <c r="F76" s="8"/>
    </row>
    <row r="77" spans="1:6" x14ac:dyDescent="0.25">
      <c r="C77" t="s">
        <v>44</v>
      </c>
    </row>
    <row r="78" spans="1:6" x14ac:dyDescent="0.25">
      <c r="B78" s="6"/>
      <c r="C78" s="7" t="s">
        <v>43</v>
      </c>
      <c r="D78" s="7" t="s">
        <v>9</v>
      </c>
      <c r="E78" s="7">
        <v>0</v>
      </c>
      <c r="F78" s="8"/>
    </row>
    <row r="79" spans="1:6" x14ac:dyDescent="0.25">
      <c r="C79" t="s">
        <v>45</v>
      </c>
    </row>
    <row r="80" spans="1:6" x14ac:dyDescent="0.25">
      <c r="B80" s="6"/>
      <c r="C80" s="7" t="s">
        <v>43</v>
      </c>
      <c r="D80" s="7" t="s">
        <v>9</v>
      </c>
      <c r="E80" s="7">
        <v>0</v>
      </c>
      <c r="F80" s="8"/>
    </row>
    <row r="81" spans="1:6" x14ac:dyDescent="0.25">
      <c r="C81" t="s">
        <v>17</v>
      </c>
    </row>
    <row r="82" spans="1:6" x14ac:dyDescent="0.25">
      <c r="C82" s="14" t="s">
        <v>46</v>
      </c>
      <c r="D82" t="s">
        <v>9</v>
      </c>
      <c r="E82">
        <v>32.56</v>
      </c>
    </row>
    <row r="83" spans="1:6" x14ac:dyDescent="0.25">
      <c r="B83" s="6"/>
      <c r="C83" s="7" t="s">
        <v>47</v>
      </c>
      <c r="D83" s="7"/>
      <c r="E83" s="7"/>
      <c r="F83" s="8"/>
    </row>
    <row r="84" spans="1:6" x14ac:dyDescent="0.25">
      <c r="C84" t="s">
        <v>48</v>
      </c>
    </row>
    <row r="85" spans="1:6" x14ac:dyDescent="0.25">
      <c r="B85" s="6"/>
      <c r="C85" s="7" t="s">
        <v>49</v>
      </c>
      <c r="D85" s="7" t="s">
        <v>9</v>
      </c>
      <c r="E85" s="7">
        <v>10.199999999999999</v>
      </c>
      <c r="F85" s="8"/>
    </row>
    <row r="86" spans="1:6" x14ac:dyDescent="0.25">
      <c r="C86" s="14" t="s">
        <v>57</v>
      </c>
      <c r="D86" s="14"/>
      <c r="E86" s="14"/>
      <c r="F86" s="17"/>
    </row>
    <row r="87" spans="1:6" x14ac:dyDescent="0.25">
      <c r="B87" s="6"/>
      <c r="C87" s="7" t="s">
        <v>153</v>
      </c>
      <c r="D87" s="7" t="s">
        <v>9</v>
      </c>
      <c r="E87" s="7">
        <v>0</v>
      </c>
      <c r="F87" s="8"/>
    </row>
    <row r="88" spans="1:6" x14ac:dyDescent="0.25">
      <c r="C88" t="s">
        <v>53</v>
      </c>
    </row>
    <row r="89" spans="1:6" x14ac:dyDescent="0.25">
      <c r="C89" t="s">
        <v>54</v>
      </c>
    </row>
    <row r="90" spans="1:6" x14ac:dyDescent="0.25">
      <c r="B90" s="6"/>
      <c r="C90" s="7" t="s">
        <v>55</v>
      </c>
      <c r="D90" s="7" t="s">
        <v>9</v>
      </c>
      <c r="E90" s="7">
        <v>4.72</v>
      </c>
      <c r="F90" s="8"/>
    </row>
    <row r="92" spans="1:6" x14ac:dyDescent="0.25">
      <c r="B92" s="6"/>
      <c r="C92" s="7" t="s">
        <v>130</v>
      </c>
      <c r="D92" s="7" t="s">
        <v>9</v>
      </c>
      <c r="E92" s="11">
        <f>SUM(E82+E85+E90)</f>
        <v>47.480000000000004</v>
      </c>
      <c r="F92" s="8"/>
    </row>
    <row r="95" spans="1:6" x14ac:dyDescent="0.25">
      <c r="A95" s="9" t="s">
        <v>50</v>
      </c>
      <c r="B95" s="9"/>
      <c r="C95" s="10" t="s">
        <v>52</v>
      </c>
      <c r="D95" s="7"/>
      <c r="E95" s="7"/>
      <c r="F95" s="8"/>
    </row>
    <row r="96" spans="1:6" x14ac:dyDescent="0.25">
      <c r="C96" t="s">
        <v>3</v>
      </c>
    </row>
    <row r="97" spans="2:6" x14ac:dyDescent="0.25">
      <c r="B97" s="6"/>
      <c r="C97" s="7" t="s">
        <v>27</v>
      </c>
      <c r="D97" s="7" t="s">
        <v>9</v>
      </c>
      <c r="E97" s="18">
        <v>76.55</v>
      </c>
      <c r="F97" s="8"/>
    </row>
    <row r="99" spans="2:6" x14ac:dyDescent="0.25">
      <c r="B99" s="6"/>
      <c r="C99" s="7" t="s">
        <v>10</v>
      </c>
      <c r="D99" s="7" t="s">
        <v>9</v>
      </c>
      <c r="E99" s="7">
        <v>1.55</v>
      </c>
      <c r="F99" s="8"/>
    </row>
    <row r="101" spans="2:6" x14ac:dyDescent="0.25">
      <c r="B101" s="6"/>
      <c r="C101" s="7" t="s">
        <v>11</v>
      </c>
      <c r="D101" s="7" t="s">
        <v>9</v>
      </c>
      <c r="E101" s="7">
        <v>3.56</v>
      </c>
      <c r="F101" s="8"/>
    </row>
    <row r="103" spans="2:6" x14ac:dyDescent="0.25">
      <c r="B103" s="6"/>
      <c r="C103" s="7" t="s">
        <v>14</v>
      </c>
      <c r="D103" s="7" t="s">
        <v>9</v>
      </c>
      <c r="E103" s="7">
        <v>3.95</v>
      </c>
      <c r="F103" s="8"/>
    </row>
    <row r="105" spans="2:6" x14ac:dyDescent="0.25">
      <c r="B105" s="6"/>
      <c r="C105" s="7" t="s">
        <v>17</v>
      </c>
      <c r="D105" s="7" t="s">
        <v>9</v>
      </c>
      <c r="E105" s="7">
        <v>9.65</v>
      </c>
      <c r="F105" s="8"/>
    </row>
    <row r="107" spans="2:6" x14ac:dyDescent="0.25">
      <c r="B107" s="6"/>
      <c r="C107" s="7" t="s">
        <v>26</v>
      </c>
      <c r="D107" s="7" t="s">
        <v>9</v>
      </c>
      <c r="E107" s="7">
        <v>11.65</v>
      </c>
      <c r="F107" s="8"/>
    </row>
    <row r="109" spans="2:6" x14ac:dyDescent="0.25">
      <c r="B109" s="6"/>
      <c r="C109" s="7" t="s">
        <v>56</v>
      </c>
      <c r="D109" s="7" t="s">
        <v>9</v>
      </c>
      <c r="E109" s="7">
        <v>5.35</v>
      </c>
      <c r="F109" s="8"/>
    </row>
    <row r="111" spans="2:6" x14ac:dyDescent="0.25">
      <c r="B111" s="6"/>
      <c r="C111" s="7" t="s">
        <v>23</v>
      </c>
      <c r="D111" s="7" t="s">
        <v>9</v>
      </c>
      <c r="E111" s="7">
        <v>1.56</v>
      </c>
      <c r="F111" s="8"/>
    </row>
    <row r="113" spans="1:6" x14ac:dyDescent="0.25">
      <c r="B113" s="6"/>
      <c r="C113" s="7" t="s">
        <v>61</v>
      </c>
      <c r="D113" s="7" t="s">
        <v>9</v>
      </c>
      <c r="E113" s="11">
        <f>SUM(E99+E101+E103+E105+E107+E109+E111)</f>
        <v>37.270000000000003</v>
      </c>
      <c r="F113" s="8"/>
    </row>
    <row r="117" spans="1:6" x14ac:dyDescent="0.25">
      <c r="C117" t="s">
        <v>59</v>
      </c>
    </row>
    <row r="118" spans="1:6" x14ac:dyDescent="0.25">
      <c r="C118" t="s">
        <v>60</v>
      </c>
    </row>
    <row r="120" spans="1:6" x14ac:dyDescent="0.25">
      <c r="A120" s="9" t="s">
        <v>114</v>
      </c>
      <c r="B120" s="9"/>
      <c r="C120" s="10" t="s">
        <v>65</v>
      </c>
      <c r="D120" s="7"/>
      <c r="E120" s="7"/>
      <c r="F120" s="8"/>
    </row>
    <row r="121" spans="1:6" x14ac:dyDescent="0.25">
      <c r="B121" s="1" t="s">
        <v>66</v>
      </c>
      <c r="C121" t="s">
        <v>152</v>
      </c>
    </row>
    <row r="122" spans="1:6" x14ac:dyDescent="0.25">
      <c r="B122" s="1">
        <v>0.04</v>
      </c>
      <c r="C122" t="s">
        <v>67</v>
      </c>
      <c r="D122" t="s">
        <v>68</v>
      </c>
      <c r="E122">
        <v>1</v>
      </c>
    </row>
    <row r="123" spans="1:6" x14ac:dyDescent="0.25">
      <c r="B123" s="6"/>
      <c r="C123" s="7" t="s">
        <v>69</v>
      </c>
      <c r="D123" s="7" t="s">
        <v>70</v>
      </c>
      <c r="E123" s="7">
        <v>4</v>
      </c>
      <c r="F123" s="8"/>
    </row>
    <row r="125" spans="1:6" x14ac:dyDescent="0.25">
      <c r="B125" s="6">
        <v>0.05</v>
      </c>
      <c r="C125" s="7" t="s">
        <v>71</v>
      </c>
      <c r="D125" s="7"/>
      <c r="E125" s="7"/>
      <c r="F125" s="8"/>
    </row>
    <row r="126" spans="1:6" x14ac:dyDescent="0.25">
      <c r="B126" s="19">
        <v>0.06</v>
      </c>
      <c r="C126" s="15" t="s">
        <v>151</v>
      </c>
      <c r="D126" s="15" t="s">
        <v>68</v>
      </c>
      <c r="E126" s="15">
        <v>1</v>
      </c>
      <c r="F126" s="16"/>
    </row>
    <row r="127" spans="1:6" x14ac:dyDescent="0.25">
      <c r="B127" s="1" t="s">
        <v>73</v>
      </c>
      <c r="C127" t="s">
        <v>150</v>
      </c>
      <c r="D127" t="s">
        <v>68</v>
      </c>
      <c r="E127">
        <v>1</v>
      </c>
    </row>
    <row r="128" spans="1:6" x14ac:dyDescent="0.25">
      <c r="C128" t="s">
        <v>149</v>
      </c>
      <c r="D128" t="s">
        <v>68</v>
      </c>
      <c r="E128">
        <v>3</v>
      </c>
    </row>
    <row r="129" spans="2:6" x14ac:dyDescent="0.25">
      <c r="C129" t="s">
        <v>148</v>
      </c>
      <c r="D129" t="s">
        <v>68</v>
      </c>
      <c r="E129">
        <v>1</v>
      </c>
    </row>
    <row r="130" spans="2:6" x14ac:dyDescent="0.25">
      <c r="C130" t="s">
        <v>147</v>
      </c>
      <c r="D130" t="s">
        <v>68</v>
      </c>
      <c r="E130">
        <v>1</v>
      </c>
    </row>
    <row r="131" spans="2:6" x14ac:dyDescent="0.25">
      <c r="B131" s="6"/>
      <c r="C131" s="7" t="s">
        <v>72</v>
      </c>
      <c r="D131" s="7" t="s">
        <v>68</v>
      </c>
      <c r="E131" s="7">
        <v>1</v>
      </c>
      <c r="F131" s="8"/>
    </row>
    <row r="132" spans="2:6" x14ac:dyDescent="0.25">
      <c r="B132" s="19">
        <v>7.0000000000000007E-2</v>
      </c>
      <c r="C132" s="15" t="s">
        <v>147</v>
      </c>
      <c r="D132" s="15" t="s">
        <v>68</v>
      </c>
      <c r="E132" s="15">
        <v>1</v>
      </c>
      <c r="F132" s="16"/>
    </row>
    <row r="133" spans="2:6" x14ac:dyDescent="0.25">
      <c r="B133" s="1" t="s">
        <v>73</v>
      </c>
      <c r="C133" t="s">
        <v>74</v>
      </c>
      <c r="D133" t="s">
        <v>68</v>
      </c>
      <c r="E133">
        <v>1</v>
      </c>
    </row>
    <row r="134" spans="2:6" x14ac:dyDescent="0.25">
      <c r="B134" s="6"/>
      <c r="C134" s="7" t="s">
        <v>136</v>
      </c>
      <c r="D134" s="7" t="s">
        <v>75</v>
      </c>
      <c r="E134" s="7">
        <v>1</v>
      </c>
      <c r="F134" s="8"/>
    </row>
    <row r="135" spans="2:6" x14ac:dyDescent="0.25">
      <c r="B135" s="1">
        <v>0.08</v>
      </c>
      <c r="C135" t="s">
        <v>76</v>
      </c>
      <c r="D135" t="s">
        <v>68</v>
      </c>
      <c r="E135">
        <v>2</v>
      </c>
    </row>
    <row r="136" spans="2:6" x14ac:dyDescent="0.25">
      <c r="C136" t="s">
        <v>146</v>
      </c>
      <c r="D136" t="s">
        <v>68</v>
      </c>
      <c r="E136">
        <v>1</v>
      </c>
    </row>
    <row r="137" spans="2:6" x14ac:dyDescent="0.25">
      <c r="C137" t="s">
        <v>77</v>
      </c>
      <c r="D137" t="s">
        <v>68</v>
      </c>
      <c r="E137">
        <v>1</v>
      </c>
    </row>
    <row r="138" spans="2:6" x14ac:dyDescent="0.25">
      <c r="C138" t="s">
        <v>78</v>
      </c>
      <c r="D138" t="s">
        <v>68</v>
      </c>
      <c r="E138">
        <v>4</v>
      </c>
    </row>
    <row r="139" spans="2:6" x14ac:dyDescent="0.25">
      <c r="B139" s="6"/>
      <c r="C139" s="7" t="s">
        <v>145</v>
      </c>
      <c r="D139" s="7" t="s">
        <v>79</v>
      </c>
      <c r="E139" s="7">
        <v>1</v>
      </c>
      <c r="F139" s="8"/>
    </row>
    <row r="140" spans="2:6" x14ac:dyDescent="0.25">
      <c r="B140" s="19">
        <v>0.09</v>
      </c>
      <c r="C140" s="15" t="s">
        <v>71</v>
      </c>
      <c r="D140" s="15"/>
      <c r="E140" s="15"/>
      <c r="F140" s="16"/>
    </row>
    <row r="141" spans="2:6" x14ac:dyDescent="0.25">
      <c r="B141" s="20">
        <v>0.1</v>
      </c>
      <c r="C141" s="7" t="s">
        <v>71</v>
      </c>
      <c r="D141" s="7"/>
      <c r="E141" s="7"/>
      <c r="F141" s="8"/>
    </row>
    <row r="142" spans="2:6" x14ac:dyDescent="0.25">
      <c r="B142" s="1">
        <v>0.11</v>
      </c>
      <c r="C142" t="s">
        <v>135</v>
      </c>
      <c r="D142" t="s">
        <v>68</v>
      </c>
      <c r="E142">
        <v>1</v>
      </c>
    </row>
    <row r="143" spans="2:6" x14ac:dyDescent="0.25">
      <c r="C143" t="s">
        <v>144</v>
      </c>
      <c r="D143" t="s">
        <v>68</v>
      </c>
      <c r="E143">
        <v>1</v>
      </c>
    </row>
    <row r="144" spans="2:6" x14ac:dyDescent="0.25">
      <c r="B144" s="6"/>
      <c r="C144" s="7" t="s">
        <v>136</v>
      </c>
      <c r="D144" s="7" t="s">
        <v>68</v>
      </c>
      <c r="E144" s="7">
        <v>1</v>
      </c>
      <c r="F144" s="8"/>
    </row>
    <row r="148" spans="1:6" ht="15.75" x14ac:dyDescent="0.25">
      <c r="A148" s="9" t="s">
        <v>115</v>
      </c>
      <c r="B148" s="9"/>
      <c r="C148" s="21" t="s">
        <v>92</v>
      </c>
      <c r="D148" s="7"/>
      <c r="E148" s="7"/>
      <c r="F148" s="8"/>
    </row>
    <row r="149" spans="1:6" x14ac:dyDescent="0.25">
      <c r="B149" s="1">
        <v>0.04</v>
      </c>
      <c r="C149" t="s">
        <v>80</v>
      </c>
      <c r="D149" t="s">
        <v>68</v>
      </c>
      <c r="E149">
        <v>1</v>
      </c>
    </row>
    <row r="150" spans="1:6" x14ac:dyDescent="0.25">
      <c r="C150" t="s">
        <v>81</v>
      </c>
    </row>
    <row r="151" spans="1:6" x14ac:dyDescent="0.25">
      <c r="C151" t="s">
        <v>84</v>
      </c>
      <c r="D151" t="s">
        <v>82</v>
      </c>
      <c r="E151">
        <v>120</v>
      </c>
    </row>
    <row r="152" spans="1:6" x14ac:dyDescent="0.25">
      <c r="C152" t="s">
        <v>83</v>
      </c>
      <c r="D152" t="s">
        <v>82</v>
      </c>
      <c r="E152">
        <v>150</v>
      </c>
    </row>
    <row r="153" spans="1:6" x14ac:dyDescent="0.25">
      <c r="C153" t="s">
        <v>85</v>
      </c>
      <c r="D153" t="s">
        <v>82</v>
      </c>
      <c r="E153">
        <v>15</v>
      </c>
    </row>
    <row r="154" spans="1:6" x14ac:dyDescent="0.25">
      <c r="C154" t="s">
        <v>86</v>
      </c>
      <c r="D154" t="s">
        <v>70</v>
      </c>
      <c r="E154">
        <v>13</v>
      </c>
    </row>
    <row r="155" spans="1:6" x14ac:dyDescent="0.25">
      <c r="C155" t="s">
        <v>87</v>
      </c>
      <c r="D155" t="s">
        <v>70</v>
      </c>
      <c r="E155">
        <v>2</v>
      </c>
    </row>
    <row r="156" spans="1:6" x14ac:dyDescent="0.25">
      <c r="C156" t="s">
        <v>88</v>
      </c>
      <c r="D156" t="s">
        <v>68</v>
      </c>
      <c r="E156">
        <v>12</v>
      </c>
    </row>
    <row r="157" spans="1:6" x14ac:dyDescent="0.25">
      <c r="C157" t="s">
        <v>89</v>
      </c>
      <c r="D157" t="s">
        <v>68</v>
      </c>
      <c r="E157">
        <v>2</v>
      </c>
    </row>
    <row r="158" spans="1:6" x14ac:dyDescent="0.25">
      <c r="C158" t="s">
        <v>90</v>
      </c>
      <c r="D158" t="s">
        <v>68</v>
      </c>
      <c r="E158">
        <v>3</v>
      </c>
    </row>
    <row r="159" spans="1:6" x14ac:dyDescent="0.25">
      <c r="C159" t="s">
        <v>91</v>
      </c>
      <c r="D159" t="s">
        <v>68</v>
      </c>
      <c r="E159">
        <v>1</v>
      </c>
    </row>
    <row r="160" spans="1:6" x14ac:dyDescent="0.25">
      <c r="B160" s="6"/>
      <c r="C160" s="7" t="s">
        <v>143</v>
      </c>
      <c r="D160" s="7" t="s">
        <v>70</v>
      </c>
      <c r="E160" s="7">
        <v>10</v>
      </c>
      <c r="F160" s="8"/>
    </row>
    <row r="161" spans="2:6" x14ac:dyDescent="0.25">
      <c r="B161" s="1">
        <v>0.05</v>
      </c>
      <c r="C161" t="s">
        <v>93</v>
      </c>
      <c r="D161" t="s">
        <v>70</v>
      </c>
      <c r="E161">
        <v>1</v>
      </c>
    </row>
    <row r="162" spans="2:6" x14ac:dyDescent="0.25">
      <c r="C162" t="s">
        <v>94</v>
      </c>
      <c r="D162" t="s">
        <v>70</v>
      </c>
      <c r="E162">
        <v>1</v>
      </c>
    </row>
    <row r="163" spans="2:6" x14ac:dyDescent="0.25">
      <c r="B163" s="6"/>
      <c r="C163" s="7" t="s">
        <v>99</v>
      </c>
      <c r="D163" s="7" t="s">
        <v>70</v>
      </c>
      <c r="E163" s="7">
        <v>1</v>
      </c>
      <c r="F163" s="8"/>
    </row>
    <row r="164" spans="2:6" x14ac:dyDescent="0.25">
      <c r="B164" s="1">
        <v>0.06</v>
      </c>
      <c r="C164" t="s">
        <v>93</v>
      </c>
      <c r="D164" t="s">
        <v>70</v>
      </c>
      <c r="E164">
        <v>2</v>
      </c>
    </row>
    <row r="165" spans="2:6" x14ac:dyDescent="0.25">
      <c r="B165" s="6"/>
      <c r="C165" s="7" t="s">
        <v>94</v>
      </c>
      <c r="D165" s="7" t="s">
        <v>70</v>
      </c>
      <c r="E165" s="7">
        <v>2</v>
      </c>
      <c r="F165" s="8"/>
    </row>
    <row r="166" spans="2:6" x14ac:dyDescent="0.25">
      <c r="B166" s="1">
        <v>7.0000000000000007E-2</v>
      </c>
      <c r="C166" t="s">
        <v>95</v>
      </c>
      <c r="D166" t="s">
        <v>70</v>
      </c>
      <c r="E166">
        <v>1</v>
      </c>
    </row>
    <row r="167" spans="2:6" x14ac:dyDescent="0.25">
      <c r="C167" t="s">
        <v>96</v>
      </c>
      <c r="D167" t="s">
        <v>70</v>
      </c>
      <c r="E167">
        <v>1</v>
      </c>
    </row>
    <row r="168" spans="2:6" x14ac:dyDescent="0.25">
      <c r="B168" s="6"/>
      <c r="C168" s="7" t="s">
        <v>97</v>
      </c>
      <c r="D168" s="7" t="s">
        <v>70</v>
      </c>
      <c r="E168" s="7">
        <v>3</v>
      </c>
      <c r="F168" s="8"/>
    </row>
    <row r="169" spans="2:6" x14ac:dyDescent="0.25">
      <c r="B169" s="1">
        <v>0.08</v>
      </c>
      <c r="C169" t="s">
        <v>98</v>
      </c>
      <c r="D169" t="s">
        <v>70</v>
      </c>
      <c r="E169">
        <v>2</v>
      </c>
    </row>
    <row r="170" spans="2:6" x14ac:dyDescent="0.25">
      <c r="C170" t="s">
        <v>94</v>
      </c>
      <c r="D170" t="s">
        <v>70</v>
      </c>
      <c r="E170">
        <v>2</v>
      </c>
    </row>
    <row r="171" spans="2:6" x14ac:dyDescent="0.25">
      <c r="C171" t="s">
        <v>100</v>
      </c>
      <c r="D171" t="s">
        <v>70</v>
      </c>
      <c r="E171">
        <v>4</v>
      </c>
    </row>
    <row r="172" spans="2:6" x14ac:dyDescent="0.25">
      <c r="C172" t="s">
        <v>103</v>
      </c>
      <c r="D172" t="s">
        <v>82</v>
      </c>
      <c r="E172">
        <v>25</v>
      </c>
    </row>
    <row r="173" spans="2:6" x14ac:dyDescent="0.25">
      <c r="B173" s="6"/>
      <c r="C173" s="7" t="s">
        <v>107</v>
      </c>
      <c r="D173" s="7" t="s">
        <v>82</v>
      </c>
      <c r="E173" s="7">
        <v>110</v>
      </c>
      <c r="F173" s="8"/>
    </row>
    <row r="174" spans="2:6" x14ac:dyDescent="0.25">
      <c r="B174" s="1">
        <v>0.09</v>
      </c>
      <c r="C174" t="s">
        <v>93</v>
      </c>
      <c r="D174" t="s">
        <v>70</v>
      </c>
      <c r="E174">
        <v>1</v>
      </c>
    </row>
    <row r="175" spans="2:6" x14ac:dyDescent="0.25">
      <c r="C175" t="s">
        <v>94</v>
      </c>
      <c r="D175" t="s">
        <v>70</v>
      </c>
      <c r="E175">
        <v>1</v>
      </c>
    </row>
    <row r="176" spans="2:6" x14ac:dyDescent="0.25">
      <c r="C176" t="s">
        <v>100</v>
      </c>
      <c r="D176" t="s">
        <v>70</v>
      </c>
      <c r="E176">
        <v>4</v>
      </c>
    </row>
    <row r="177" spans="2:6" x14ac:dyDescent="0.25">
      <c r="C177" t="s">
        <v>104</v>
      </c>
      <c r="D177" t="s">
        <v>82</v>
      </c>
      <c r="E177">
        <v>16</v>
      </c>
    </row>
    <row r="178" spans="2:6" x14ac:dyDescent="0.25">
      <c r="B178" s="6"/>
      <c r="C178" s="7" t="s">
        <v>107</v>
      </c>
      <c r="D178" s="7" t="s">
        <v>82</v>
      </c>
      <c r="E178" s="7">
        <v>30</v>
      </c>
      <c r="F178" s="8"/>
    </row>
    <row r="179" spans="2:6" x14ac:dyDescent="0.25">
      <c r="B179" s="3">
        <v>0.1</v>
      </c>
      <c r="C179" t="s">
        <v>93</v>
      </c>
      <c r="D179" t="s">
        <v>70</v>
      </c>
      <c r="E179">
        <v>1</v>
      </c>
    </row>
    <row r="180" spans="2:6" x14ac:dyDescent="0.25">
      <c r="B180" s="3"/>
      <c r="C180" t="s">
        <v>100</v>
      </c>
      <c r="D180" t="s">
        <v>70</v>
      </c>
      <c r="E180">
        <v>3</v>
      </c>
    </row>
    <row r="181" spans="2:6" x14ac:dyDescent="0.25">
      <c r="B181" s="3"/>
      <c r="C181" t="s">
        <v>104</v>
      </c>
      <c r="D181" t="s">
        <v>82</v>
      </c>
      <c r="E181">
        <v>5</v>
      </c>
    </row>
    <row r="182" spans="2:6" x14ac:dyDescent="0.25">
      <c r="B182" s="3"/>
      <c r="C182" t="s">
        <v>107</v>
      </c>
      <c r="D182" t="s">
        <v>82</v>
      </c>
      <c r="E182">
        <v>10</v>
      </c>
    </row>
    <row r="183" spans="2:6" x14ac:dyDescent="0.25">
      <c r="B183" s="20"/>
      <c r="C183" s="7" t="s">
        <v>102</v>
      </c>
      <c r="D183" s="7" t="s">
        <v>75</v>
      </c>
      <c r="E183" s="7">
        <v>1</v>
      </c>
      <c r="F183" s="8"/>
    </row>
    <row r="184" spans="2:6" x14ac:dyDescent="0.25">
      <c r="B184" s="3">
        <v>0.11</v>
      </c>
      <c r="C184" t="s">
        <v>101</v>
      </c>
      <c r="D184" t="s">
        <v>70</v>
      </c>
      <c r="E184">
        <v>1</v>
      </c>
    </row>
    <row r="185" spans="2:6" x14ac:dyDescent="0.25">
      <c r="B185" s="20"/>
      <c r="C185" s="7" t="s">
        <v>102</v>
      </c>
      <c r="D185" s="7" t="s">
        <v>70</v>
      </c>
      <c r="E185" s="7">
        <v>1</v>
      </c>
      <c r="F185" s="8"/>
    </row>
    <row r="186" spans="2:6" x14ac:dyDescent="0.25">
      <c r="B186" s="3"/>
    </row>
    <row r="187" spans="2:6" x14ac:dyDescent="0.25">
      <c r="B187" s="3"/>
    </row>
    <row r="188" spans="2:6" x14ac:dyDescent="0.25">
      <c r="B188" s="20"/>
      <c r="C188" s="7" t="s">
        <v>105</v>
      </c>
      <c r="D188" s="7" t="s">
        <v>82</v>
      </c>
      <c r="E188" s="7">
        <f>SUM(E151+E172+E177+E181)</f>
        <v>166</v>
      </c>
      <c r="F188" s="22">
        <v>0.55000000000000004</v>
      </c>
    </row>
    <row r="189" spans="2:6" x14ac:dyDescent="0.25">
      <c r="B189" s="23"/>
      <c r="C189" s="15" t="s">
        <v>106</v>
      </c>
      <c r="D189" s="15" t="s">
        <v>82</v>
      </c>
      <c r="E189" s="15">
        <f>SUM(E152+E173+E178+E182)</f>
        <v>300</v>
      </c>
      <c r="F189" s="24">
        <v>0.99</v>
      </c>
    </row>
    <row r="190" spans="2:6" x14ac:dyDescent="0.25">
      <c r="B190" s="19"/>
      <c r="C190" s="15" t="s">
        <v>108</v>
      </c>
      <c r="D190" s="15" t="s">
        <v>82</v>
      </c>
      <c r="E190" s="15">
        <f>SUM(E153)</f>
        <v>15</v>
      </c>
      <c r="F190" s="24">
        <v>4.2</v>
      </c>
    </row>
    <row r="191" spans="2:6" x14ac:dyDescent="0.25">
      <c r="B191" s="19"/>
      <c r="C191" s="15" t="s">
        <v>93</v>
      </c>
      <c r="D191" s="15" t="s">
        <v>70</v>
      </c>
      <c r="E191" s="15">
        <f>SUM(E154+E161+E164+E174+E179+E184)</f>
        <v>19</v>
      </c>
      <c r="F191" s="24">
        <v>7.29</v>
      </c>
    </row>
    <row r="192" spans="2:6" x14ac:dyDescent="0.25">
      <c r="B192" s="19"/>
      <c r="C192" s="15" t="s">
        <v>109</v>
      </c>
      <c r="D192" s="15" t="s">
        <v>70</v>
      </c>
      <c r="E192" s="15">
        <f>SUM(E155+E169)</f>
        <v>4</v>
      </c>
      <c r="F192" s="24">
        <v>15.9</v>
      </c>
    </row>
    <row r="193" spans="1:6" x14ac:dyDescent="0.25">
      <c r="B193" s="19"/>
      <c r="C193" s="15" t="s">
        <v>110</v>
      </c>
      <c r="D193" s="15" t="s">
        <v>70</v>
      </c>
      <c r="E193" s="15">
        <f>SUM(E156+E163+E171+E176+E180)</f>
        <v>24</v>
      </c>
      <c r="F193" s="24">
        <v>0.95</v>
      </c>
    </row>
    <row r="194" spans="1:6" x14ac:dyDescent="0.25">
      <c r="B194" s="19"/>
      <c r="C194" s="15" t="s">
        <v>102</v>
      </c>
      <c r="D194" s="15" t="s">
        <v>70</v>
      </c>
      <c r="E194" s="15">
        <f>SUM(E160+E162+E165+E168+E170+E175+E183+E185)</f>
        <v>21</v>
      </c>
      <c r="F194" s="24">
        <v>50</v>
      </c>
    </row>
    <row r="195" spans="1:6" x14ac:dyDescent="0.25">
      <c r="B195" s="19"/>
      <c r="C195" s="15" t="s">
        <v>111</v>
      </c>
      <c r="D195" s="15" t="s">
        <v>112</v>
      </c>
      <c r="E195" s="15">
        <v>1</v>
      </c>
      <c r="F195" s="24">
        <v>300</v>
      </c>
    </row>
    <row r="198" spans="1:6" x14ac:dyDescent="0.25">
      <c r="A198" s="9" t="s">
        <v>116</v>
      </c>
      <c r="B198" s="9"/>
      <c r="C198" s="10" t="s">
        <v>113</v>
      </c>
      <c r="D198" s="7"/>
      <c r="E198" s="7"/>
      <c r="F198" s="8"/>
    </row>
    <row r="199" spans="1:6" x14ac:dyDescent="0.25">
      <c r="C199" t="s">
        <v>117</v>
      </c>
    </row>
    <row r="200" spans="1:6" x14ac:dyDescent="0.25">
      <c r="C200" t="s">
        <v>131</v>
      </c>
      <c r="D200" t="s">
        <v>118</v>
      </c>
      <c r="E200">
        <v>37</v>
      </c>
    </row>
    <row r="201" spans="1:6" x14ac:dyDescent="0.25">
      <c r="B201" s="6"/>
      <c r="C201" s="7" t="s">
        <v>119</v>
      </c>
      <c r="D201" s="7"/>
      <c r="E201" s="7"/>
      <c r="F201" s="8"/>
    </row>
    <row r="202" spans="1:6" x14ac:dyDescent="0.25">
      <c r="B202" s="19"/>
      <c r="C202" s="15" t="s">
        <v>132</v>
      </c>
      <c r="D202" s="15" t="s">
        <v>118</v>
      </c>
      <c r="E202" s="15">
        <v>41.2</v>
      </c>
      <c r="F202" s="16"/>
    </row>
    <row r="203" spans="1:6" x14ac:dyDescent="0.25">
      <c r="B203" s="19"/>
      <c r="C203" s="15" t="s">
        <v>139</v>
      </c>
      <c r="D203" s="15" t="s">
        <v>68</v>
      </c>
      <c r="E203" s="15">
        <v>9</v>
      </c>
      <c r="F203" s="24">
        <v>148</v>
      </c>
    </row>
    <row r="204" spans="1:6" x14ac:dyDescent="0.25">
      <c r="B204" s="19"/>
      <c r="C204" s="15" t="s">
        <v>142</v>
      </c>
      <c r="D204" s="15" t="s">
        <v>70</v>
      </c>
      <c r="E204" s="15">
        <v>9</v>
      </c>
      <c r="F204" s="24">
        <v>14.5</v>
      </c>
    </row>
    <row r="205" spans="1:6" x14ac:dyDescent="0.25">
      <c r="B205" s="19"/>
      <c r="C205" s="15" t="s">
        <v>141</v>
      </c>
      <c r="D205" s="15" t="s">
        <v>70</v>
      </c>
      <c r="E205" s="15">
        <v>10</v>
      </c>
      <c r="F205" s="24">
        <v>11.5</v>
      </c>
    </row>
    <row r="206" spans="1:6" x14ac:dyDescent="0.25">
      <c r="B206" s="19"/>
      <c r="C206" s="15" t="s">
        <v>140</v>
      </c>
      <c r="D206" s="15" t="s">
        <v>68</v>
      </c>
      <c r="E206" s="15">
        <v>9</v>
      </c>
      <c r="F206" s="24">
        <v>10.4</v>
      </c>
    </row>
    <row r="207" spans="1:6" x14ac:dyDescent="0.25">
      <c r="B207" s="19"/>
      <c r="C207" s="15" t="s">
        <v>111</v>
      </c>
      <c r="D207" s="15" t="s">
        <v>112</v>
      </c>
      <c r="E207" s="15">
        <v>1</v>
      </c>
      <c r="F207" s="24">
        <v>250</v>
      </c>
    </row>
    <row r="210" spans="1:6" x14ac:dyDescent="0.25">
      <c r="A210" s="9" t="s">
        <v>120</v>
      </c>
      <c r="B210" s="9"/>
      <c r="C210" s="10" t="s">
        <v>121</v>
      </c>
      <c r="D210" s="7"/>
      <c r="E210" s="7"/>
      <c r="F210" s="8"/>
    </row>
    <row r="212" spans="1:6" x14ac:dyDescent="0.25">
      <c r="B212" s="6"/>
      <c r="C212" s="7" t="s">
        <v>138</v>
      </c>
      <c r="D212" s="7" t="s">
        <v>82</v>
      </c>
      <c r="E212" s="7">
        <v>2</v>
      </c>
      <c r="F212" s="8"/>
    </row>
    <row r="214" spans="1:6" x14ac:dyDescent="0.25">
      <c r="B214" s="6"/>
      <c r="C214" s="7" t="s">
        <v>122</v>
      </c>
      <c r="D214" s="7" t="s">
        <v>118</v>
      </c>
      <c r="E214" s="7">
        <v>4</v>
      </c>
      <c r="F214" s="8"/>
    </row>
    <row r="216" spans="1:6" x14ac:dyDescent="0.25">
      <c r="B216" s="6"/>
      <c r="C216" s="7" t="s">
        <v>123</v>
      </c>
      <c r="D216" s="7" t="s">
        <v>82</v>
      </c>
      <c r="E216" s="7">
        <v>2</v>
      </c>
      <c r="F216" s="8"/>
    </row>
    <row r="218" spans="1:6" x14ac:dyDescent="0.25">
      <c r="B218" s="6"/>
      <c r="C218" s="7" t="s">
        <v>137</v>
      </c>
      <c r="D218" s="7" t="s">
        <v>68</v>
      </c>
      <c r="E218" s="7">
        <v>2</v>
      </c>
      <c r="F218" s="8"/>
    </row>
    <row r="221" spans="1:6" x14ac:dyDescent="0.25">
      <c r="B221" s="1">
        <v>0.04</v>
      </c>
      <c r="C221" t="s">
        <v>124</v>
      </c>
      <c r="D221" t="s">
        <v>68</v>
      </c>
      <c r="E221">
        <v>1</v>
      </c>
    </row>
    <row r="222" spans="1:6" x14ac:dyDescent="0.25">
      <c r="C222" t="s">
        <v>125</v>
      </c>
    </row>
    <row r="223" spans="1:6" x14ac:dyDescent="0.25">
      <c r="B223" s="6"/>
      <c r="C223" s="7" t="s">
        <v>126</v>
      </c>
      <c r="D223" s="7"/>
      <c r="E223" s="7"/>
      <c r="F223" s="8"/>
    </row>
    <row r="226" spans="2:6" x14ac:dyDescent="0.25">
      <c r="B226" s="6"/>
      <c r="C226" s="7" t="s">
        <v>128</v>
      </c>
      <c r="D226" s="7" t="s">
        <v>127</v>
      </c>
      <c r="E226" s="7">
        <v>1</v>
      </c>
      <c r="F226" s="22">
        <v>1120</v>
      </c>
    </row>
    <row r="227" spans="2:6" x14ac:dyDescent="0.25">
      <c r="F227" s="5"/>
    </row>
    <row r="228" spans="2:6" x14ac:dyDescent="0.25">
      <c r="B228" s="6"/>
      <c r="C228" s="7" t="s">
        <v>129</v>
      </c>
      <c r="D228" s="7" t="s">
        <v>127</v>
      </c>
      <c r="E228" s="7">
        <v>1</v>
      </c>
      <c r="F228" s="22">
        <v>314</v>
      </c>
    </row>
  </sheetData>
  <pageMargins left="0.7" right="0.7" top="0.75" bottom="0.75" header="0.3" footer="0.3"/>
  <pageSetup paperSize="9" scale="97" orientation="portrait" r:id="rId1"/>
  <headerFooter>
    <oddFooter>&amp;C&amp;P</oddFooter>
  </headerFooter>
  <rowBreaks count="3" manualBreakCount="3">
    <brk id="46" max="16383" man="1"/>
    <brk id="93" max="16383" man="1"/>
    <brk id="1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2024-10-25T11:32:50Z</dcterms:modified>
</cp:coreProperties>
</file>